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735"/>
  </bookViews>
  <sheets>
    <sheet name="Rozpocet2017_18" sheetId="5" r:id="rId1"/>
    <sheet name="Rozpocet2016_17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B4" i="5"/>
  <c r="G25" l="1"/>
  <c r="C34"/>
  <c r="B7"/>
  <c r="B6"/>
  <c r="D18" l="1"/>
  <c r="D33"/>
  <c r="D32"/>
  <c r="D30"/>
  <c r="D29"/>
  <c r="D28"/>
  <c r="D27"/>
  <c r="D26"/>
  <c r="D25"/>
  <c r="D24"/>
  <c r="D16"/>
  <c r="D17"/>
  <c r="D19"/>
  <c r="D20"/>
  <c r="D21"/>
  <c r="D22"/>
  <c r="D15"/>
  <c r="E17" i="4"/>
  <c r="D34" i="5" l="1"/>
  <c r="B8" s="1"/>
  <c r="B9" s="1"/>
  <c r="B4" i="4"/>
  <c r="B6" s="1"/>
  <c r="B7" l="1"/>
  <c r="E33"/>
  <c r="D33" s="1"/>
  <c r="E32"/>
  <c r="D32" s="1"/>
  <c r="E30"/>
  <c r="D30" s="1"/>
  <c r="E29"/>
  <c r="D29" s="1"/>
  <c r="E28"/>
  <c r="D28" s="1"/>
  <c r="E27"/>
  <c r="D27" s="1"/>
  <c r="E26"/>
  <c r="D26" s="1"/>
  <c r="E25"/>
  <c r="D25" s="1"/>
  <c r="E24"/>
  <c r="D24" s="1"/>
  <c r="E22"/>
  <c r="D22" s="1"/>
  <c r="E21"/>
  <c r="D21" s="1"/>
  <c r="E20"/>
  <c r="D20" s="1"/>
  <c r="E19"/>
  <c r="D19" s="1"/>
  <c r="E18"/>
  <c r="D18" s="1"/>
  <c r="D17"/>
  <c r="E16"/>
  <c r="D16" s="1"/>
  <c r="E15"/>
  <c r="D15" s="1"/>
  <c r="D34" l="1"/>
  <c r="E34"/>
  <c r="B8" s="1"/>
  <c r="B9" s="1"/>
  <c r="C34"/>
</calcChain>
</file>

<file path=xl/sharedStrings.xml><?xml version="1.0" encoding="utf-8"?>
<sst xmlns="http://schemas.openxmlformats.org/spreadsheetml/2006/main" count="151" uniqueCount="88">
  <si>
    <t>Zostatok - z predosleho roka</t>
  </si>
  <si>
    <t>Detail</t>
  </si>
  <si>
    <t>Názov polozky</t>
  </si>
  <si>
    <t>Strucny popis</t>
  </si>
  <si>
    <t>Podujatia</t>
  </si>
  <si>
    <t>1. september - prváci</t>
  </si>
  <si>
    <t>prvaci - drobnosti</t>
  </si>
  <si>
    <t>Imatrikulácia</t>
  </si>
  <si>
    <t>obcerstvenie</t>
  </si>
  <si>
    <t>Mikuláš</t>
  </si>
  <si>
    <t>balicky</t>
  </si>
  <si>
    <t>Karneval</t>
  </si>
  <si>
    <t>Deň učiteľov</t>
  </si>
  <si>
    <t>MDD</t>
  </si>
  <si>
    <t>Zápis</t>
  </si>
  <si>
    <t>drobnosti pri zapise pre buducich prvakov</t>
  </si>
  <si>
    <t>Vybavenie skoly (nad ramec)</t>
  </si>
  <si>
    <t>Hygienické potreby CWS</t>
  </si>
  <si>
    <t>ŠKD</t>
  </si>
  <si>
    <t>Kancelárske potreby</t>
  </si>
  <si>
    <t>Učebné pomôcky/ skolske potreby</t>
  </si>
  <si>
    <t>Lekárnička - obnova</t>
  </si>
  <si>
    <t>OZ Viničiarik</t>
  </si>
  <si>
    <t>zriadenie/clenske</t>
  </si>
  <si>
    <t>Stolný tenis</t>
  </si>
  <si>
    <t>Odmeny</t>
  </si>
  <si>
    <t>Komparo</t>
  </si>
  <si>
    <t>SPOLU:</t>
  </si>
  <si>
    <t>Odmeny za sutaze</t>
  </si>
  <si>
    <t>kombinova polozka v porovnani z minulym rokom</t>
  </si>
  <si>
    <t>Exkurzie, vylety, akcie skoly</t>
  </si>
  <si>
    <t>kombinova polozka v porovnani z minulym rokom (vacsinou doprava)</t>
  </si>
  <si>
    <t>kvety, knihy,...</t>
  </si>
  <si>
    <t>Skolsky rok 2016/2017</t>
  </si>
  <si>
    <t>PLÁN čerpania na sk.r 16/17 (€)</t>
  </si>
  <si>
    <t>Položka   č.1</t>
  </si>
  <si>
    <t>Položka   č.2</t>
  </si>
  <si>
    <t>Položka   č.3</t>
  </si>
  <si>
    <t>Položka   č.4</t>
  </si>
  <si>
    <t>Položka   č.5</t>
  </si>
  <si>
    <t>Položka   č.6</t>
  </si>
  <si>
    <t>Položka   č.7</t>
  </si>
  <si>
    <t>Položka   č.8</t>
  </si>
  <si>
    <t>Položka   č.9</t>
  </si>
  <si>
    <t>Položka   č.10</t>
  </si>
  <si>
    <t>Položka   č.11</t>
  </si>
  <si>
    <t>Položka   č.12</t>
  </si>
  <si>
    <t>Položka   č.13</t>
  </si>
  <si>
    <t>Položka   č.14</t>
  </si>
  <si>
    <t>Položka   č.15</t>
  </si>
  <si>
    <t>ROZDIEL medzi PLÁN a STAV (€)</t>
  </si>
  <si>
    <t>STAV čerpania v sk.r 16/17   (€)</t>
  </si>
  <si>
    <t>STAV cerpania</t>
  </si>
  <si>
    <t>SUHRN</t>
  </si>
  <si>
    <t>ROZDIEL medzi PRIJMOM a STAVOM cerpania</t>
  </si>
  <si>
    <t>Skutocny PRIJEM - prispevky + zostatok</t>
  </si>
  <si>
    <t>Predpokladany PRIJEM prispevky rodicov</t>
  </si>
  <si>
    <t>Skutocny PRIJEM - prispevky rodicov</t>
  </si>
  <si>
    <t>Predpokladany PRIJEM prispevky + zostatok</t>
  </si>
  <si>
    <t>klavír</t>
  </si>
  <si>
    <t>doplatok Korčuľovanie</t>
  </si>
  <si>
    <t>doprava múzeum 2.A,2.B, 1.A</t>
  </si>
  <si>
    <t>Komparo poplatok je 5,90 € na žiaka</t>
  </si>
  <si>
    <t>exkurzia Nitra 5. a 6. ročník</t>
  </si>
  <si>
    <t>vrátenie poplatku za kurz plávania</t>
  </si>
  <si>
    <t>doprava múzeum 3.A + 4.A</t>
  </si>
  <si>
    <t>MDD-lukostrelba</t>
  </si>
  <si>
    <t>výlet 1. ročník</t>
  </si>
  <si>
    <t>výlet 2. - 4. ročník</t>
  </si>
  <si>
    <t>doprava_výlet 5. - 6. ročník</t>
  </si>
  <si>
    <t>doplatok doprava-Bojnice</t>
  </si>
  <si>
    <t>poplatok za zdravotníka ŠVP</t>
  </si>
  <si>
    <t xml:space="preserve">   </t>
  </si>
  <si>
    <t>autobus 1.A+1.B</t>
  </si>
  <si>
    <t>sladkosti na začiatok roka+ otvorenú hodinu</t>
  </si>
  <si>
    <t>väčšia akcia pre deti</t>
  </si>
  <si>
    <t>fixky do ŠKD</t>
  </si>
  <si>
    <t>poháre a medaily na školský turnaj v st. tenise</t>
  </si>
  <si>
    <t>florbal-set, knihy do učiteľskej knižnice (finančná gramotnosť), pomôcky pre učiteľov (DAFFER)</t>
  </si>
  <si>
    <t>CWS poplatky za vklad</t>
  </si>
  <si>
    <t>CWS od októbra 2016 do júna 2017</t>
  </si>
  <si>
    <t>čerpanie september 2017</t>
  </si>
  <si>
    <t>prvákom sladkosti 17.64 €</t>
  </si>
  <si>
    <t>ŠKD 31,94 €+18,37 €+ 35,03 €</t>
  </si>
  <si>
    <t>CWS september</t>
  </si>
  <si>
    <t>PLÁN čerpania na sk.r 17/18 (€)</t>
  </si>
  <si>
    <t>STAV čerpania v sk.r 17/18   (€)</t>
  </si>
  <si>
    <t>Skolsky rok 2017/2018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</si>
</sst>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8" formatCode="#,##0.00\ &quot;€&quot;;[Red]\-#,##0.00\ &quot;€&quot;"/>
  </numFmts>
  <fonts count="13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4" borderId="1" xfId="0" applyNumberFormat="1" applyFill="1" applyBorder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/>
    <xf numFmtId="0" fontId="4" fillId="2" borderId="1" xfId="0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4" fillId="7" borderId="1" xfId="0" applyNumberFormat="1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/>
    <xf numFmtId="0" fontId="0" fillId="0" borderId="1" xfId="0" applyBorder="1"/>
    <xf numFmtId="49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9" borderId="1" xfId="0" applyNumberFormat="1" applyFont="1" applyFill="1" applyBorder="1"/>
    <xf numFmtId="2" fontId="6" fillId="7" borderId="1" xfId="0" applyNumberFormat="1" applyFont="1" applyFill="1" applyBorder="1"/>
    <xf numFmtId="0" fontId="4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2" fontId="4" fillId="8" borderId="1" xfId="0" applyNumberFormat="1" applyFont="1" applyFill="1" applyBorder="1" applyAlignment="1">
      <alignment horizontal="center" wrapText="1"/>
    </xf>
    <xf numFmtId="2" fontId="1" fillId="8" borderId="1" xfId="0" applyNumberFormat="1" applyFont="1" applyFill="1" applyBorder="1"/>
    <xf numFmtId="2" fontId="4" fillId="9" borderId="1" xfId="0" applyNumberFormat="1" applyFont="1" applyFill="1" applyBorder="1" applyAlignment="1">
      <alignment horizontal="center" wrapText="1"/>
    </xf>
    <xf numFmtId="2" fontId="5" fillId="7" borderId="9" xfId="0" applyNumberFormat="1" applyFont="1" applyFill="1" applyBorder="1" applyAlignment="1">
      <alignment wrapText="1"/>
    </xf>
    <xf numFmtId="2" fontId="5" fillId="8" borderId="5" xfId="0" applyNumberFormat="1" applyFont="1" applyFill="1" applyBorder="1" applyAlignment="1">
      <alignment wrapText="1"/>
    </xf>
    <xf numFmtId="2" fontId="0" fillId="11" borderId="5" xfId="0" applyNumberFormat="1" applyFill="1" applyBorder="1"/>
    <xf numFmtId="0" fontId="0" fillId="12" borderId="6" xfId="0" applyFont="1" applyFill="1" applyBorder="1" applyAlignment="1">
      <alignment wrapText="1"/>
    </xf>
    <xf numFmtId="2" fontId="0" fillId="12" borderId="7" xfId="0" applyNumberFormat="1" applyFill="1" applyBorder="1"/>
    <xf numFmtId="0" fontId="0" fillId="10" borderId="2" xfId="0" applyFont="1" applyFill="1" applyBorder="1" applyAlignment="1">
      <alignment wrapText="1"/>
    </xf>
    <xf numFmtId="2" fontId="0" fillId="10" borderId="3" xfId="0" applyNumberFormat="1" applyFill="1" applyBorder="1"/>
    <xf numFmtId="2" fontId="0" fillId="10" borderId="3" xfId="0" applyNumberFormat="1" applyFill="1" applyBorder="1" applyAlignment="1">
      <alignment wrapText="1"/>
    </xf>
    <xf numFmtId="0" fontId="0" fillId="11" borderId="4" xfId="0" applyFont="1" applyFill="1" applyBorder="1" applyAlignment="1">
      <alignment wrapText="1"/>
    </xf>
    <xf numFmtId="0" fontId="5" fillId="0" borderId="0" xfId="0" applyFont="1" applyBorder="1"/>
    <xf numFmtId="0" fontId="5" fillId="11" borderId="4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8" xfId="0" applyFont="1" applyFill="1" applyBorder="1" applyAlignment="1">
      <alignment wrapText="1"/>
    </xf>
    <xf numFmtId="0" fontId="0" fillId="6" borderId="0" xfId="0" applyFill="1"/>
    <xf numFmtId="2" fontId="0" fillId="7" borderId="1" xfId="0" applyNumberFormat="1" applyFill="1" applyBorder="1"/>
    <xf numFmtId="0" fontId="0" fillId="7" borderId="0" xfId="0" applyFill="1"/>
    <xf numFmtId="2" fontId="0" fillId="13" borderId="1" xfId="0" applyNumberFormat="1" applyFill="1" applyBorder="1"/>
    <xf numFmtId="0" fontId="0" fillId="13" borderId="0" xfId="0" applyFill="1"/>
    <xf numFmtId="6" fontId="0" fillId="14" borderId="0" xfId="0" applyNumberFormat="1" applyFill="1"/>
    <xf numFmtId="6" fontId="0" fillId="0" borderId="0" xfId="0" applyNumberFormat="1"/>
    <xf numFmtId="8" fontId="0" fillId="0" borderId="0" xfId="0" applyNumberFormat="1"/>
    <xf numFmtId="2" fontId="0" fillId="15" borderId="1" xfId="0" applyNumberFormat="1" applyFill="1" applyBorder="1"/>
    <xf numFmtId="0" fontId="0" fillId="15" borderId="0" xfId="0" applyFill="1"/>
    <xf numFmtId="2" fontId="0" fillId="16" borderId="1" xfId="0" applyNumberFormat="1" applyFill="1" applyBorder="1"/>
    <xf numFmtId="2" fontId="0" fillId="17" borderId="1" xfId="0" applyNumberFormat="1" applyFill="1" applyBorder="1"/>
    <xf numFmtId="0" fontId="0" fillId="17" borderId="0" xfId="0" applyFill="1"/>
    <xf numFmtId="2" fontId="0" fillId="18" borderId="1" xfId="0" applyNumberFormat="1" applyFill="1" applyBorder="1"/>
    <xf numFmtId="0" fontId="0" fillId="18" borderId="0" xfId="0" applyFill="1"/>
    <xf numFmtId="0" fontId="0" fillId="16" borderId="0" xfId="0" applyFill="1"/>
    <xf numFmtId="2" fontId="0" fillId="19" borderId="1" xfId="0" applyNumberFormat="1" applyFill="1" applyBorder="1"/>
    <xf numFmtId="2" fontId="0" fillId="20" borderId="1" xfId="0" applyNumberFormat="1" applyFill="1" applyBorder="1"/>
    <xf numFmtId="0" fontId="0" fillId="20" borderId="0" xfId="0" applyFill="1"/>
    <xf numFmtId="0" fontId="0" fillId="19" borderId="0" xfId="0" applyFill="1"/>
    <xf numFmtId="0" fontId="0" fillId="21" borderId="0" xfId="0" applyFill="1"/>
    <xf numFmtId="2" fontId="0" fillId="22" borderId="1" xfId="0" applyNumberFormat="1" applyFill="1" applyBorder="1"/>
    <xf numFmtId="0" fontId="0" fillId="22" borderId="0" xfId="0" applyFill="1"/>
    <xf numFmtId="2" fontId="0" fillId="23" borderId="1" xfId="0" applyNumberFormat="1" applyFill="1" applyBorder="1"/>
    <xf numFmtId="0" fontId="0" fillId="23" borderId="0" xfId="0" applyFill="1"/>
    <xf numFmtId="2" fontId="0" fillId="11" borderId="1" xfId="0" applyNumberFormat="1" applyFill="1" applyBorder="1"/>
    <xf numFmtId="0" fontId="0" fillId="11" borderId="0" xfId="0" applyFill="1"/>
    <xf numFmtId="2" fontId="0" fillId="24" borderId="1" xfId="0" applyNumberFormat="1" applyFill="1" applyBorder="1"/>
    <xf numFmtId="0" fontId="0" fillId="24" borderId="0" xfId="0" applyFill="1"/>
    <xf numFmtId="2" fontId="0" fillId="14" borderId="1" xfId="0" applyNumberFormat="1" applyFill="1" applyBorder="1"/>
    <xf numFmtId="0" fontId="0" fillId="0" borderId="0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Border="1"/>
    <xf numFmtId="0" fontId="9" fillId="0" borderId="0" xfId="0" applyFont="1"/>
    <xf numFmtId="0" fontId="10" fillId="3" borderId="4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9" fillId="12" borderId="6" xfId="0" applyFont="1" applyFill="1" applyBorder="1" applyAlignment="1">
      <alignment wrapText="1"/>
    </xf>
    <xf numFmtId="2" fontId="9" fillId="12" borderId="7" xfId="0" applyNumberFormat="1" applyFont="1" applyFill="1" applyBorder="1"/>
    <xf numFmtId="2" fontId="9" fillId="12" borderId="0" xfId="0" applyNumberFormat="1" applyFont="1" applyFill="1" applyBorder="1"/>
    <xf numFmtId="0" fontId="9" fillId="10" borderId="2" xfId="0" applyFont="1" applyFill="1" applyBorder="1" applyAlignment="1">
      <alignment wrapText="1"/>
    </xf>
    <xf numFmtId="2" fontId="9" fillId="10" borderId="3" xfId="0" applyNumberFormat="1" applyFont="1" applyFill="1" applyBorder="1"/>
    <xf numFmtId="2" fontId="9" fillId="10" borderId="0" xfId="0" applyNumberFormat="1" applyFont="1" applyFill="1" applyBorder="1"/>
    <xf numFmtId="0" fontId="9" fillId="11" borderId="4" xfId="0" applyFont="1" applyFill="1" applyBorder="1" applyAlignment="1">
      <alignment wrapText="1"/>
    </xf>
    <xf numFmtId="2" fontId="9" fillId="11" borderId="5" xfId="0" applyNumberFormat="1" applyFont="1" applyFill="1" applyBorder="1"/>
    <xf numFmtId="2" fontId="9" fillId="11" borderId="0" xfId="0" applyNumberFormat="1" applyFont="1" applyFill="1" applyBorder="1"/>
    <xf numFmtId="2" fontId="9" fillId="10" borderId="3" xfId="0" applyNumberFormat="1" applyFont="1" applyFill="1" applyBorder="1" applyAlignment="1">
      <alignment wrapText="1"/>
    </xf>
    <xf numFmtId="2" fontId="9" fillId="10" borderId="0" xfId="0" applyNumberFormat="1" applyFont="1" applyFill="1" applyBorder="1" applyAlignment="1">
      <alignment wrapText="1"/>
    </xf>
    <xf numFmtId="0" fontId="11" fillId="11" borderId="4" xfId="0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2" fontId="11" fillId="8" borderId="5" xfId="0" applyNumberFormat="1" applyFont="1" applyFill="1" applyBorder="1" applyAlignment="1">
      <alignment wrapText="1"/>
    </xf>
    <xf numFmtId="2" fontId="11" fillId="8" borderId="0" xfId="0" applyNumberFormat="1" applyFont="1" applyFill="1" applyBorder="1" applyAlignment="1">
      <alignment wrapText="1"/>
    </xf>
    <xf numFmtId="0" fontId="11" fillId="7" borderId="8" xfId="0" applyFont="1" applyFill="1" applyBorder="1" applyAlignment="1">
      <alignment wrapText="1"/>
    </xf>
    <xf numFmtId="2" fontId="11" fillId="7" borderId="9" xfId="0" applyNumberFormat="1" applyFont="1" applyFill="1" applyBorder="1" applyAlignment="1">
      <alignment wrapText="1"/>
    </xf>
    <xf numFmtId="2" fontId="11" fillId="7" borderId="0" xfId="0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2" fontId="7" fillId="9" borderId="1" xfId="0" applyNumberFormat="1" applyFont="1" applyFill="1" applyBorder="1" applyAlignment="1">
      <alignment horizontal="center" wrapText="1"/>
    </xf>
    <xf numFmtId="2" fontId="7" fillId="8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/>
    <xf numFmtId="0" fontId="9" fillId="0" borderId="1" xfId="0" applyFont="1" applyBorder="1" applyAlignment="1">
      <alignment wrapText="1"/>
    </xf>
    <xf numFmtId="2" fontId="9" fillId="4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2" fontId="9" fillId="5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2" fontId="12" fillId="9" borderId="1" xfId="0" applyNumberFormat="1" applyFont="1" applyFill="1" applyBorder="1"/>
    <xf numFmtId="2" fontId="12" fillId="8" borderId="1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abSelected="1" workbookViewId="0">
      <selection activeCell="E6" sqref="E6"/>
    </sheetView>
  </sheetViews>
  <sheetFormatPr defaultRowHeight="15"/>
  <cols>
    <col min="1" max="1" width="43.5703125" style="81" bestFit="1" customWidth="1"/>
    <col min="2" max="2" width="31.85546875" style="81" customWidth="1"/>
    <col min="3" max="4" width="13.42578125" style="81" customWidth="1"/>
    <col min="5" max="5" width="11.85546875" style="81" customWidth="1"/>
    <col min="6" max="6" width="11.140625" style="81" customWidth="1"/>
    <col min="7" max="18" width="9.7109375" style="81" customWidth="1"/>
    <col min="19" max="16384" width="9.140625" style="81"/>
  </cols>
  <sheetData>
    <row r="1" spans="1:21" ht="15.75">
      <c r="A1" s="77" t="s">
        <v>53</v>
      </c>
      <c r="B1" s="78"/>
      <c r="C1" s="79"/>
      <c r="D1" s="79"/>
      <c r="E1" s="80"/>
    </row>
    <row r="2" spans="1:21" ht="15.75" thickBot="1">
      <c r="A2" s="82" t="s">
        <v>87</v>
      </c>
      <c r="B2" s="83"/>
      <c r="C2" s="84"/>
      <c r="D2" s="84"/>
      <c r="E2" s="80"/>
      <c r="F2" s="80"/>
    </row>
    <row r="3" spans="1:21" ht="15.75" thickBot="1">
      <c r="A3" s="85" t="s">
        <v>0</v>
      </c>
      <c r="B3" s="86">
        <v>776.3</v>
      </c>
      <c r="C3" s="87"/>
      <c r="D3" s="87"/>
      <c r="E3" s="80"/>
      <c r="F3" s="80"/>
    </row>
    <row r="4" spans="1:21">
      <c r="A4" s="88" t="s">
        <v>56</v>
      </c>
      <c r="B4" s="89">
        <f>185*30</f>
        <v>5550</v>
      </c>
      <c r="C4" s="90"/>
      <c r="D4" s="90"/>
      <c r="E4" s="80"/>
      <c r="F4" s="80"/>
    </row>
    <row r="5" spans="1:21" ht="15.75" thickBot="1">
      <c r="A5" s="91" t="s">
        <v>57</v>
      </c>
      <c r="B5" s="92"/>
      <c r="C5" s="93"/>
      <c r="D5" s="93"/>
      <c r="E5" s="80"/>
      <c r="F5" s="80"/>
    </row>
    <row r="6" spans="1:21">
      <c r="A6" s="88" t="s">
        <v>58</v>
      </c>
      <c r="B6" s="94">
        <f>B3+B4</f>
        <v>6326.3</v>
      </c>
      <c r="C6" s="95"/>
      <c r="D6" s="95"/>
      <c r="E6" s="80"/>
      <c r="F6" s="80"/>
    </row>
    <row r="7" spans="1:21" ht="15.75" thickBot="1">
      <c r="A7" s="96" t="s">
        <v>55</v>
      </c>
      <c r="B7" s="92">
        <f>B5+B3</f>
        <v>776.3</v>
      </c>
      <c r="C7" s="93"/>
      <c r="D7" s="93"/>
      <c r="E7" s="80"/>
      <c r="F7" s="80"/>
    </row>
    <row r="8" spans="1:21" ht="15.75" thickBot="1">
      <c r="A8" s="97" t="s">
        <v>52</v>
      </c>
      <c r="B8" s="98">
        <f>D34</f>
        <v>387.98</v>
      </c>
      <c r="C8" s="99"/>
      <c r="D8" s="99"/>
      <c r="E8" s="80"/>
      <c r="F8" s="80"/>
    </row>
    <row r="9" spans="1:21" ht="15.75" thickBot="1">
      <c r="A9" s="100" t="s">
        <v>54</v>
      </c>
      <c r="B9" s="101">
        <f>B7-B8</f>
        <v>388.31999999999994</v>
      </c>
      <c r="C9" s="102"/>
      <c r="D9" s="102"/>
      <c r="E9" s="80"/>
      <c r="F9" s="80"/>
    </row>
    <row r="10" spans="1:21">
      <c r="A10" s="103"/>
      <c r="B10" s="103"/>
      <c r="C10" s="103"/>
      <c r="D10" s="103"/>
      <c r="E10" s="80"/>
      <c r="F10" s="80"/>
    </row>
    <row r="11" spans="1:21">
      <c r="A11" s="103"/>
      <c r="B11" s="103"/>
      <c r="C11" s="103"/>
      <c r="D11" s="103"/>
      <c r="E11" s="80"/>
    </row>
    <row r="12" spans="1:21" ht="15.75">
      <c r="A12" s="104" t="s">
        <v>1</v>
      </c>
      <c r="B12" s="104"/>
      <c r="C12" s="104"/>
      <c r="D12" s="104"/>
      <c r="E12" s="105"/>
      <c r="F12" s="106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3" spans="1:21" ht="60">
      <c r="A13" s="108" t="s">
        <v>2</v>
      </c>
      <c r="B13" s="108" t="s">
        <v>3</v>
      </c>
      <c r="C13" s="109" t="s">
        <v>85</v>
      </c>
      <c r="D13" s="109" t="s">
        <v>86</v>
      </c>
      <c r="E13" s="109" t="s">
        <v>34</v>
      </c>
      <c r="F13" s="109" t="s">
        <v>51</v>
      </c>
      <c r="G13" s="110" t="s">
        <v>35</v>
      </c>
      <c r="H13" s="110" t="s">
        <v>36</v>
      </c>
      <c r="I13" s="110" t="s">
        <v>37</v>
      </c>
      <c r="J13" s="110" t="s">
        <v>38</v>
      </c>
      <c r="K13" s="110" t="s">
        <v>39</v>
      </c>
      <c r="L13" s="110" t="s">
        <v>40</v>
      </c>
      <c r="M13" s="110" t="s">
        <v>41</v>
      </c>
      <c r="N13" s="110" t="s">
        <v>42</v>
      </c>
      <c r="O13" s="110" t="s">
        <v>43</v>
      </c>
      <c r="P13" s="110" t="s">
        <v>44</v>
      </c>
      <c r="Q13" s="110" t="s">
        <v>45</v>
      </c>
      <c r="R13" s="110" t="s">
        <v>46</v>
      </c>
      <c r="S13" s="110" t="s">
        <v>47</v>
      </c>
      <c r="T13" s="110" t="s">
        <v>48</v>
      </c>
      <c r="U13" s="110" t="s">
        <v>49</v>
      </c>
    </row>
    <row r="14" spans="1:21">
      <c r="A14" s="111" t="s">
        <v>4</v>
      </c>
      <c r="B14" s="112"/>
      <c r="C14" s="112"/>
      <c r="D14" s="112"/>
      <c r="E14" s="113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</row>
    <row r="15" spans="1:21">
      <c r="A15" s="115" t="s">
        <v>5</v>
      </c>
      <c r="B15" s="115" t="s">
        <v>6</v>
      </c>
      <c r="C15" s="115">
        <v>20</v>
      </c>
      <c r="D15" s="116">
        <f>SUM(G15:S15)</f>
        <v>17.64</v>
      </c>
      <c r="E15" s="116">
        <v>40</v>
      </c>
      <c r="F15" s="116">
        <v>46</v>
      </c>
      <c r="G15" s="114">
        <v>17.64</v>
      </c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</row>
    <row r="16" spans="1:21">
      <c r="A16" s="115" t="s">
        <v>7</v>
      </c>
      <c r="B16" s="115" t="s">
        <v>8</v>
      </c>
      <c r="C16" s="115">
        <v>50</v>
      </c>
      <c r="D16" s="116">
        <f t="shared" ref="D16:D33" si="0">SUM(G16:S16)</f>
        <v>0</v>
      </c>
      <c r="E16" s="116">
        <v>50</v>
      </c>
      <c r="F16" s="116">
        <v>54.49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</row>
    <row r="17" spans="1:21">
      <c r="A17" s="115" t="s">
        <v>9</v>
      </c>
      <c r="B17" s="115" t="s">
        <v>10</v>
      </c>
      <c r="C17" s="115">
        <v>200</v>
      </c>
      <c r="D17" s="116">
        <f t="shared" si="0"/>
        <v>0</v>
      </c>
      <c r="E17" s="116">
        <v>150</v>
      </c>
      <c r="F17" s="116">
        <v>150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</row>
    <row r="18" spans="1:21">
      <c r="A18" s="115" t="s">
        <v>11</v>
      </c>
      <c r="B18" s="115" t="s">
        <v>8</v>
      </c>
      <c r="C18" s="115">
        <v>200</v>
      </c>
      <c r="D18" s="116">
        <f>SUM(G18:S18)</f>
        <v>0</v>
      </c>
      <c r="E18" s="116">
        <v>200</v>
      </c>
      <c r="F18" s="116">
        <v>160.04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</row>
    <row r="19" spans="1:21">
      <c r="A19" s="115" t="s">
        <v>12</v>
      </c>
      <c r="B19" s="115" t="s">
        <v>32</v>
      </c>
      <c r="C19" s="115">
        <v>100</v>
      </c>
      <c r="D19" s="116">
        <f t="shared" si="0"/>
        <v>0</v>
      </c>
      <c r="E19" s="116">
        <v>100</v>
      </c>
      <c r="F19" s="116">
        <v>72.52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spans="1:21">
      <c r="A20" s="115" t="s">
        <v>13</v>
      </c>
      <c r="B20" s="115" t="s">
        <v>75</v>
      </c>
      <c r="C20" s="115">
        <v>600</v>
      </c>
      <c r="D20" s="116">
        <f t="shared" si="0"/>
        <v>0</v>
      </c>
      <c r="E20" s="116">
        <v>450</v>
      </c>
      <c r="F20" s="116">
        <v>450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</row>
    <row r="21" spans="1:21" ht="30">
      <c r="A21" s="115" t="s">
        <v>14</v>
      </c>
      <c r="B21" s="115" t="s">
        <v>15</v>
      </c>
      <c r="C21" s="115">
        <v>60</v>
      </c>
      <c r="D21" s="116">
        <f t="shared" si="0"/>
        <v>0</v>
      </c>
      <c r="E21" s="116">
        <v>60</v>
      </c>
      <c r="F21" s="116">
        <v>34.5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</row>
    <row r="22" spans="1:21" ht="45">
      <c r="A22" s="117" t="s">
        <v>30</v>
      </c>
      <c r="B22" s="115" t="s">
        <v>31</v>
      </c>
      <c r="C22" s="115">
        <v>1000</v>
      </c>
      <c r="D22" s="116">
        <f t="shared" si="0"/>
        <v>285</v>
      </c>
      <c r="E22" s="116">
        <v>825</v>
      </c>
      <c r="F22" s="116">
        <v>760</v>
      </c>
      <c r="G22" s="114">
        <v>165</v>
      </c>
      <c r="H22" s="114">
        <v>120</v>
      </c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</row>
    <row r="23" spans="1:21">
      <c r="A23" s="118" t="s">
        <v>16</v>
      </c>
      <c r="B23" s="119"/>
      <c r="C23" s="119"/>
      <c r="D23" s="119"/>
      <c r="E23" s="120"/>
      <c r="F23" s="120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</row>
    <row r="24" spans="1:21">
      <c r="A24" s="115" t="s">
        <v>17</v>
      </c>
      <c r="B24" s="115"/>
      <c r="C24" s="115">
        <v>1850</v>
      </c>
      <c r="D24" s="116">
        <f t="shared" si="0"/>
        <v>0</v>
      </c>
      <c r="E24" s="116">
        <v>1500</v>
      </c>
      <c r="F24" s="116">
        <v>1254.8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</row>
    <row r="25" spans="1:21">
      <c r="A25" s="115" t="s">
        <v>18</v>
      </c>
      <c r="B25" s="115"/>
      <c r="C25" s="115">
        <v>100</v>
      </c>
      <c r="D25" s="116">
        <f t="shared" si="0"/>
        <v>85.34</v>
      </c>
      <c r="E25" s="116">
        <v>150</v>
      </c>
      <c r="F25" s="116">
        <v>9.9</v>
      </c>
      <c r="G25" s="114">
        <f>31.94+18.37+35.03</f>
        <v>85.34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</row>
    <row r="26" spans="1:21">
      <c r="A26" s="115" t="s">
        <v>19</v>
      </c>
      <c r="B26" s="115"/>
      <c r="C26" s="115">
        <v>50</v>
      </c>
      <c r="D26" s="116">
        <f t="shared" si="0"/>
        <v>0</v>
      </c>
      <c r="E26" s="116">
        <v>100</v>
      </c>
      <c r="F26" s="116">
        <v>100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</row>
    <row r="27" spans="1:21">
      <c r="A27" s="115" t="s">
        <v>20</v>
      </c>
      <c r="B27" s="115"/>
      <c r="C27" s="115">
        <v>300</v>
      </c>
      <c r="D27" s="116">
        <f t="shared" si="0"/>
        <v>0</v>
      </c>
      <c r="E27" s="116">
        <v>300</v>
      </c>
      <c r="F27" s="116">
        <v>278.95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</row>
    <row r="28" spans="1:21">
      <c r="A28" s="115" t="s">
        <v>21</v>
      </c>
      <c r="B28" s="115"/>
      <c r="C28" s="115">
        <v>20</v>
      </c>
      <c r="D28" s="116">
        <f t="shared" si="0"/>
        <v>0</v>
      </c>
      <c r="E28" s="116">
        <v>20</v>
      </c>
      <c r="F28" s="116">
        <v>22.88</v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</row>
    <row r="29" spans="1:21">
      <c r="A29" s="115" t="s">
        <v>22</v>
      </c>
      <c r="B29" s="115" t="s">
        <v>23</v>
      </c>
      <c r="C29" s="115">
        <v>185</v>
      </c>
      <c r="D29" s="116">
        <f t="shared" si="0"/>
        <v>0</v>
      </c>
      <c r="E29" s="116">
        <v>150</v>
      </c>
      <c r="F29" s="116">
        <v>150</v>
      </c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</row>
    <row r="30" spans="1:21">
      <c r="A30" s="115" t="s">
        <v>24</v>
      </c>
      <c r="B30" s="115"/>
      <c r="C30" s="115">
        <v>160</v>
      </c>
      <c r="D30" s="116">
        <f t="shared" si="0"/>
        <v>0</v>
      </c>
      <c r="E30" s="116">
        <v>160</v>
      </c>
      <c r="F30" s="116">
        <v>150.18</v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</row>
    <row r="31" spans="1:21">
      <c r="A31" s="118" t="s">
        <v>25</v>
      </c>
      <c r="B31" s="119"/>
      <c r="C31" s="119"/>
      <c r="D31" s="119"/>
      <c r="E31" s="120"/>
      <c r="F31" s="120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</row>
    <row r="32" spans="1:21" ht="30">
      <c r="A32" s="117" t="s">
        <v>28</v>
      </c>
      <c r="B32" s="115" t="s">
        <v>29</v>
      </c>
      <c r="C32" s="115">
        <v>700</v>
      </c>
      <c r="D32" s="116">
        <f t="shared" si="0"/>
        <v>0</v>
      </c>
      <c r="E32" s="116">
        <v>600</v>
      </c>
      <c r="F32" s="116">
        <v>527.77</v>
      </c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U32" s="114"/>
    </row>
    <row r="33" spans="1:21">
      <c r="A33" s="117" t="s">
        <v>26</v>
      </c>
      <c r="B33" s="115"/>
      <c r="C33" s="115">
        <v>138</v>
      </c>
      <c r="D33" s="116">
        <f t="shared" si="0"/>
        <v>0</v>
      </c>
      <c r="E33" s="116">
        <v>108</v>
      </c>
      <c r="F33" s="116">
        <v>141.6</v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</row>
    <row r="34" spans="1:21">
      <c r="A34" s="121" t="s">
        <v>27</v>
      </c>
      <c r="B34" s="121"/>
      <c r="C34" s="122">
        <f>SUM(C15:C33)</f>
        <v>5733</v>
      </c>
      <c r="D34" s="123">
        <f>SUM(D15:D33)</f>
        <v>387.98</v>
      </c>
      <c r="E34" s="122">
        <v>4963</v>
      </c>
      <c r="F34" s="123">
        <v>4363.63</v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opLeftCell="A4" workbookViewId="0">
      <selection activeCell="E15" sqref="E15"/>
    </sheetView>
  </sheetViews>
  <sheetFormatPr defaultRowHeight="15"/>
  <cols>
    <col min="1" max="1" width="43.5703125" bestFit="1" customWidth="1"/>
    <col min="2" max="2" width="31.85546875" customWidth="1"/>
    <col min="3" max="4" width="13.85546875" customWidth="1"/>
    <col min="5" max="5" width="14" customWidth="1"/>
    <col min="6" max="17" width="9.7109375" customWidth="1"/>
  </cols>
  <sheetData>
    <row r="1" spans="1:20" ht="15.75">
      <c r="A1" s="25" t="s">
        <v>53</v>
      </c>
      <c r="B1" s="26"/>
      <c r="C1" s="1"/>
      <c r="D1" s="1"/>
    </row>
    <row r="2" spans="1:20" ht="15.75" thickBot="1">
      <c r="A2" s="27" t="s">
        <v>33</v>
      </c>
      <c r="B2" s="28"/>
      <c r="C2" s="1"/>
      <c r="D2" s="1"/>
    </row>
    <row r="3" spans="1:20" ht="15.75" thickBot="1">
      <c r="A3" s="35" t="s">
        <v>0</v>
      </c>
      <c r="B3" s="36">
        <v>529.92999999999995</v>
      </c>
      <c r="C3" s="1"/>
      <c r="D3" s="1"/>
    </row>
    <row r="4" spans="1:20">
      <c r="A4" s="37" t="s">
        <v>56</v>
      </c>
      <c r="B4" s="38">
        <f>150*30</f>
        <v>4500</v>
      </c>
      <c r="C4" s="1"/>
      <c r="D4" s="1"/>
    </row>
    <row r="5" spans="1:20" ht="15.75" thickBot="1">
      <c r="A5" s="40" t="s">
        <v>57</v>
      </c>
      <c r="B5" s="34">
        <v>4610</v>
      </c>
      <c r="C5" s="41" t="s">
        <v>72</v>
      </c>
      <c r="D5" s="1"/>
    </row>
    <row r="6" spans="1:20">
      <c r="A6" s="37" t="s">
        <v>58</v>
      </c>
      <c r="B6" s="39">
        <f>B4+B3</f>
        <v>5029.93</v>
      </c>
      <c r="C6" s="1"/>
      <c r="D6" s="1"/>
    </row>
    <row r="7" spans="1:20" ht="15.75" thickBot="1">
      <c r="A7" s="42" t="s">
        <v>55</v>
      </c>
      <c r="B7" s="34">
        <f>B5+B3</f>
        <v>5139.93</v>
      </c>
      <c r="C7" s="1"/>
      <c r="D7" s="1"/>
    </row>
    <row r="8" spans="1:20" ht="15.75" thickBot="1">
      <c r="A8" s="43" t="s">
        <v>52</v>
      </c>
      <c r="B8" s="33">
        <f>E34</f>
        <v>4363.63</v>
      </c>
      <c r="C8" s="1"/>
      <c r="D8" s="1"/>
    </row>
    <row r="9" spans="1:20" ht="15.75" thickBot="1">
      <c r="A9" s="44" t="s">
        <v>54</v>
      </c>
      <c r="B9" s="32">
        <f>B7-B8</f>
        <v>776.30000000000018</v>
      </c>
      <c r="C9" s="1"/>
      <c r="D9" s="1"/>
    </row>
    <row r="10" spans="1:20">
      <c r="A10" s="2"/>
      <c r="B10" s="3"/>
      <c r="C10" s="1"/>
      <c r="D10" s="1"/>
    </row>
    <row r="11" spans="1:20">
      <c r="A11" s="2"/>
      <c r="B11" s="3"/>
      <c r="C11" s="1"/>
      <c r="D11" s="1"/>
    </row>
    <row r="12" spans="1:20" ht="15.75">
      <c r="A12" s="11" t="s">
        <v>1</v>
      </c>
      <c r="B12" s="11"/>
      <c r="C12" s="31"/>
      <c r="D12" s="17"/>
      <c r="E12" s="2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45">
      <c r="A13" s="4" t="s">
        <v>2</v>
      </c>
      <c r="B13" s="4" t="s">
        <v>3</v>
      </c>
      <c r="C13" s="12" t="s">
        <v>34</v>
      </c>
      <c r="D13" s="18" t="s">
        <v>50</v>
      </c>
      <c r="E13" s="12" t="s">
        <v>51</v>
      </c>
      <c r="F13" s="21" t="s">
        <v>35</v>
      </c>
      <c r="G13" s="21" t="s">
        <v>36</v>
      </c>
      <c r="H13" s="21" t="s">
        <v>37</v>
      </c>
      <c r="I13" s="21" t="s">
        <v>38</v>
      </c>
      <c r="J13" s="21" t="s">
        <v>39</v>
      </c>
      <c r="K13" s="21" t="s">
        <v>40</v>
      </c>
      <c r="L13" s="21" t="s">
        <v>41</v>
      </c>
      <c r="M13" s="21" t="s">
        <v>42</v>
      </c>
      <c r="N13" s="21" t="s">
        <v>43</v>
      </c>
      <c r="O13" s="21" t="s">
        <v>44</v>
      </c>
      <c r="P13" s="21" t="s">
        <v>45</v>
      </c>
      <c r="Q13" s="21" t="s">
        <v>46</v>
      </c>
      <c r="R13" s="21" t="s">
        <v>47</v>
      </c>
      <c r="S13" s="21" t="s">
        <v>48</v>
      </c>
      <c r="T13" s="21" t="s">
        <v>49</v>
      </c>
    </row>
    <row r="14" spans="1:20">
      <c r="A14" s="13" t="s">
        <v>4</v>
      </c>
      <c r="B14" s="5"/>
      <c r="C14" s="6"/>
      <c r="D14" s="6"/>
      <c r="E14" s="6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>
      <c r="A15" s="7" t="s">
        <v>5</v>
      </c>
      <c r="B15" s="7" t="s">
        <v>6</v>
      </c>
      <c r="C15" s="8">
        <v>40</v>
      </c>
      <c r="D15" s="19">
        <f t="shared" ref="D15:D22" si="0">C15-E15</f>
        <v>-6</v>
      </c>
      <c r="E15" s="8">
        <f t="shared" ref="E15:E22" si="1">SUM(F15:T15)</f>
        <v>46</v>
      </c>
      <c r="F15" s="22">
        <v>14</v>
      </c>
      <c r="G15" s="22">
        <v>6</v>
      </c>
      <c r="H15" s="48">
        <v>26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>
      <c r="A16" s="7" t="s">
        <v>7</v>
      </c>
      <c r="B16" s="7" t="s">
        <v>8</v>
      </c>
      <c r="C16" s="8">
        <v>50</v>
      </c>
      <c r="D16" s="19">
        <f t="shared" si="0"/>
        <v>-4.490000000000002</v>
      </c>
      <c r="E16" s="8">
        <f t="shared" si="1"/>
        <v>54.49</v>
      </c>
      <c r="F16" s="22">
        <v>54.49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>
      <c r="A17" s="7" t="s">
        <v>9</v>
      </c>
      <c r="B17" s="7" t="s">
        <v>10</v>
      </c>
      <c r="C17" s="8">
        <v>150</v>
      </c>
      <c r="D17" s="19">
        <f t="shared" si="0"/>
        <v>0</v>
      </c>
      <c r="E17" s="8">
        <f>SUM(F17:T17)</f>
        <v>150</v>
      </c>
      <c r="F17" s="22">
        <v>127.5</v>
      </c>
      <c r="G17" s="22"/>
      <c r="H17" s="48">
        <v>22.5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>
      <c r="A18" s="7" t="s">
        <v>11</v>
      </c>
      <c r="B18" s="7" t="s">
        <v>8</v>
      </c>
      <c r="C18" s="8">
        <v>200</v>
      </c>
      <c r="D18" s="19">
        <f t="shared" si="0"/>
        <v>39.960000000000008</v>
      </c>
      <c r="E18" s="8">
        <f t="shared" si="1"/>
        <v>160.04</v>
      </c>
      <c r="F18" s="68">
        <v>145</v>
      </c>
      <c r="G18" s="22">
        <v>12.64</v>
      </c>
      <c r="H18" s="22">
        <v>2.4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>
      <c r="A19" s="7" t="s">
        <v>12</v>
      </c>
      <c r="B19" s="7" t="s">
        <v>32</v>
      </c>
      <c r="C19" s="8">
        <v>100</v>
      </c>
      <c r="D19" s="19">
        <f t="shared" si="0"/>
        <v>27.480000000000004</v>
      </c>
      <c r="E19" s="8">
        <f t="shared" si="1"/>
        <v>72.52</v>
      </c>
      <c r="F19" s="22">
        <v>72.52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>
      <c r="A20" s="7" t="s">
        <v>13</v>
      </c>
      <c r="B20" s="7" t="s">
        <v>75</v>
      </c>
      <c r="C20" s="8">
        <v>450</v>
      </c>
      <c r="D20" s="19">
        <f t="shared" si="0"/>
        <v>0</v>
      </c>
      <c r="E20" s="8">
        <f t="shared" si="1"/>
        <v>450</v>
      </c>
      <c r="F20" s="70">
        <v>143</v>
      </c>
      <c r="G20" s="61">
        <v>78</v>
      </c>
      <c r="H20" s="62">
        <v>160</v>
      </c>
      <c r="I20" s="66">
        <v>69</v>
      </c>
      <c r="J20" s="22"/>
      <c r="K20" s="22"/>
      <c r="N20" s="22"/>
      <c r="O20" s="22"/>
      <c r="P20" s="22"/>
      <c r="Q20" s="22"/>
      <c r="R20" s="22"/>
      <c r="S20" s="22"/>
      <c r="T20" s="22"/>
    </row>
    <row r="21" spans="1:20" ht="30">
      <c r="A21" s="7" t="s">
        <v>14</v>
      </c>
      <c r="B21" s="7" t="s">
        <v>15</v>
      </c>
      <c r="C21" s="8">
        <v>60</v>
      </c>
      <c r="D21" s="19">
        <f t="shared" si="0"/>
        <v>25.5</v>
      </c>
      <c r="E21" s="8">
        <f t="shared" si="1"/>
        <v>34.5</v>
      </c>
      <c r="F21" s="22">
        <v>34.5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45">
      <c r="A22" s="14" t="s">
        <v>30</v>
      </c>
      <c r="B22" s="7" t="s">
        <v>31</v>
      </c>
      <c r="C22" s="8">
        <v>825</v>
      </c>
      <c r="D22" s="19">
        <f t="shared" si="0"/>
        <v>65</v>
      </c>
      <c r="E22" s="8">
        <f t="shared" si="1"/>
        <v>760</v>
      </c>
      <c r="F22" s="19">
        <v>125</v>
      </c>
      <c r="G22" s="46">
        <v>70</v>
      </c>
      <c r="H22" s="53">
        <v>120</v>
      </c>
      <c r="I22" s="55">
        <v>220</v>
      </c>
      <c r="J22" s="56">
        <v>22</v>
      </c>
      <c r="K22" s="58">
        <v>160</v>
      </c>
      <c r="L22" s="65">
        <v>20</v>
      </c>
      <c r="M22" s="67">
        <v>23</v>
      </c>
      <c r="N22" s="22"/>
      <c r="O22" s="22"/>
      <c r="P22" s="22"/>
      <c r="Q22" s="22"/>
      <c r="R22" s="22"/>
      <c r="S22" s="22"/>
      <c r="T22" s="22"/>
    </row>
    <row r="23" spans="1:20">
      <c r="A23" s="15" t="s">
        <v>16</v>
      </c>
      <c r="B23" s="9"/>
      <c r="C23" s="10"/>
      <c r="D23" s="10"/>
      <c r="E23" s="10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>
      <c r="A24" s="7" t="s">
        <v>17</v>
      </c>
      <c r="B24" s="7"/>
      <c r="C24" s="8">
        <v>1500</v>
      </c>
      <c r="D24" s="19">
        <f t="shared" ref="D24:D30" si="2">C24-E24</f>
        <v>245.20000000000005</v>
      </c>
      <c r="E24" s="8">
        <f t="shared" ref="E24:E30" si="3">SUM(F24:T24)</f>
        <v>1254.8</v>
      </c>
      <c r="F24" s="22">
        <v>119.4</v>
      </c>
      <c r="G24" s="22">
        <v>119.4</v>
      </c>
      <c r="H24" s="22">
        <v>119.4</v>
      </c>
      <c r="I24" s="22">
        <v>119.4</v>
      </c>
      <c r="J24" s="22">
        <v>107.29</v>
      </c>
      <c r="K24" s="22">
        <v>85.51</v>
      </c>
      <c r="L24" s="22">
        <v>144.6</v>
      </c>
      <c r="M24" s="22">
        <v>144.6</v>
      </c>
      <c r="N24" s="22">
        <v>144.6</v>
      </c>
      <c r="O24" s="22">
        <v>144.6</v>
      </c>
      <c r="P24" s="22">
        <v>6</v>
      </c>
      <c r="Q24" s="22"/>
      <c r="R24" s="22"/>
      <c r="S24" s="22"/>
      <c r="T24" s="22"/>
    </row>
    <row r="25" spans="1:20">
      <c r="A25" s="7" t="s">
        <v>18</v>
      </c>
      <c r="B25" s="7"/>
      <c r="C25" s="8">
        <v>150</v>
      </c>
      <c r="D25" s="19">
        <f t="shared" si="2"/>
        <v>140.1</v>
      </c>
      <c r="E25" s="8">
        <f t="shared" si="3"/>
        <v>9.9</v>
      </c>
      <c r="F25" s="72">
        <v>9.9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>
      <c r="A26" s="7" t="s">
        <v>19</v>
      </c>
      <c r="B26" s="7"/>
      <c r="C26" s="8">
        <v>100</v>
      </c>
      <c r="D26" s="19">
        <f t="shared" si="2"/>
        <v>0</v>
      </c>
      <c r="E26" s="8">
        <f t="shared" si="3"/>
        <v>100</v>
      </c>
      <c r="F26" s="22"/>
      <c r="G26" s="22"/>
      <c r="H26" s="48">
        <v>100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>
      <c r="A27" s="7" t="s">
        <v>20</v>
      </c>
      <c r="B27" s="7"/>
      <c r="C27" s="8">
        <v>300</v>
      </c>
      <c r="D27" s="19">
        <f t="shared" si="2"/>
        <v>21.050000000000011</v>
      </c>
      <c r="E27" s="8">
        <f t="shared" si="3"/>
        <v>278.95</v>
      </c>
      <c r="F27" s="22">
        <v>120</v>
      </c>
      <c r="G27" s="74">
        <v>13.1</v>
      </c>
      <c r="H27" s="48">
        <v>115</v>
      </c>
      <c r="I27" s="22">
        <v>30.85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>
      <c r="A28" s="7" t="s">
        <v>21</v>
      </c>
      <c r="B28" s="7"/>
      <c r="C28" s="8">
        <v>20</v>
      </c>
      <c r="D28" s="19">
        <f t="shared" si="2"/>
        <v>-2.879999999999999</v>
      </c>
      <c r="E28" s="8">
        <f t="shared" si="3"/>
        <v>22.88</v>
      </c>
      <c r="F28" s="22">
        <v>22.88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>
      <c r="A29" s="7" t="s">
        <v>22</v>
      </c>
      <c r="B29" s="7" t="s">
        <v>23</v>
      </c>
      <c r="C29" s="8">
        <v>150</v>
      </c>
      <c r="D29" s="19">
        <f t="shared" si="2"/>
        <v>0</v>
      </c>
      <c r="E29" s="8">
        <f t="shared" si="3"/>
        <v>150</v>
      </c>
      <c r="F29" s="22">
        <v>113.5</v>
      </c>
      <c r="G29" s="22"/>
      <c r="H29" s="48">
        <v>36.5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>
      <c r="A30" s="7" t="s">
        <v>24</v>
      </c>
      <c r="B30" s="7"/>
      <c r="C30" s="8">
        <v>160</v>
      </c>
      <c r="D30" s="19">
        <f t="shared" si="2"/>
        <v>9.8199999999999932</v>
      </c>
      <c r="E30" s="8">
        <f t="shared" si="3"/>
        <v>150.18</v>
      </c>
      <c r="F30" s="22">
        <v>150.18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>
      <c r="A31" s="15" t="s">
        <v>25</v>
      </c>
      <c r="B31" s="9"/>
      <c r="C31" s="10"/>
      <c r="D31" s="10"/>
      <c r="E31" s="10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ht="30">
      <c r="A32" s="14" t="s">
        <v>28</v>
      </c>
      <c r="B32" s="7" t="s">
        <v>29</v>
      </c>
      <c r="C32" s="8">
        <v>600</v>
      </c>
      <c r="D32" s="19">
        <f>C32-E32</f>
        <v>72.230000000000018</v>
      </c>
      <c r="E32" s="8">
        <f>SUM(F32:T32)</f>
        <v>527.77</v>
      </c>
      <c r="F32" s="22">
        <v>49</v>
      </c>
      <c r="G32" s="22">
        <v>12.59</v>
      </c>
      <c r="H32" s="22">
        <v>59.85</v>
      </c>
      <c r="I32" s="22">
        <v>2.2400000000000002</v>
      </c>
      <c r="J32" s="22">
        <v>33</v>
      </c>
      <c r="K32" s="22">
        <v>2.12</v>
      </c>
      <c r="L32" s="22">
        <v>23.5</v>
      </c>
      <c r="M32" s="22">
        <v>11.34</v>
      </c>
      <c r="N32" s="74">
        <v>148.9</v>
      </c>
      <c r="O32" s="22">
        <v>65.430000000000007</v>
      </c>
      <c r="P32" s="22">
        <v>34.549999999999997</v>
      </c>
      <c r="Q32" s="22">
        <v>23.72</v>
      </c>
      <c r="R32" s="22">
        <v>61.53</v>
      </c>
      <c r="T32" s="22"/>
    </row>
    <row r="33" spans="1:20">
      <c r="A33" s="14" t="s">
        <v>26</v>
      </c>
      <c r="B33" s="7"/>
      <c r="C33" s="8">
        <v>108</v>
      </c>
      <c r="D33" s="19">
        <f>C33-E33</f>
        <v>-33.599999999999994</v>
      </c>
      <c r="E33" s="8">
        <f>SUM(F33:T33)</f>
        <v>141.6</v>
      </c>
      <c r="F33" s="22">
        <v>141.6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>
      <c r="A34" s="16" t="s">
        <v>27</v>
      </c>
      <c r="B34" s="16"/>
      <c r="C34" s="23">
        <f>SUM(C14:C33)</f>
        <v>4963</v>
      </c>
      <c r="D34" s="24">
        <f>SUM(D14:D33)</f>
        <v>599.37000000000023</v>
      </c>
      <c r="E34" s="30">
        <f>SUM(E14:E33)</f>
        <v>4363.63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6" spans="1:20">
      <c r="A36" s="45" t="s">
        <v>73</v>
      </c>
      <c r="B36" s="52">
        <v>125</v>
      </c>
    </row>
    <row r="37" spans="1:20">
      <c r="A37" s="47" t="s">
        <v>60</v>
      </c>
      <c r="B37" s="51">
        <v>70</v>
      </c>
    </row>
    <row r="38" spans="1:20">
      <c r="A38" s="49" t="s">
        <v>59</v>
      </c>
      <c r="B38" s="50">
        <v>300</v>
      </c>
    </row>
    <row r="39" spans="1:20">
      <c r="A39" s="54" t="s">
        <v>61</v>
      </c>
      <c r="B39" s="51">
        <v>120</v>
      </c>
    </row>
    <row r="40" spans="1:20">
      <c r="A40" t="s">
        <v>62</v>
      </c>
      <c r="B40" s="52">
        <v>141.6</v>
      </c>
    </row>
    <row r="41" spans="1:20">
      <c r="A41" s="60" t="s">
        <v>63</v>
      </c>
      <c r="B41" s="51">
        <v>220</v>
      </c>
    </row>
    <row r="42" spans="1:20">
      <c r="A42" s="57" t="s">
        <v>64</v>
      </c>
      <c r="B42" s="51">
        <v>22</v>
      </c>
    </row>
    <row r="43" spans="1:20">
      <c r="A43" s="59" t="s">
        <v>65</v>
      </c>
      <c r="B43" s="51">
        <v>160</v>
      </c>
    </row>
    <row r="44" spans="1:20">
      <c r="A44" s="71" t="s">
        <v>66</v>
      </c>
      <c r="B44" s="51">
        <v>143</v>
      </c>
    </row>
    <row r="46" spans="1:20">
      <c r="A46" s="64" t="s">
        <v>67</v>
      </c>
      <c r="B46" s="51">
        <v>78</v>
      </c>
    </row>
    <row r="47" spans="1:20">
      <c r="A47" s="63" t="s">
        <v>68</v>
      </c>
      <c r="B47" s="51">
        <v>160</v>
      </c>
    </row>
    <row r="48" spans="1:20">
      <c r="A48" s="65" t="s">
        <v>69</v>
      </c>
      <c r="B48" s="51">
        <v>20</v>
      </c>
    </row>
    <row r="49" spans="1:2">
      <c r="A49" s="67" t="s">
        <v>70</v>
      </c>
      <c r="B49" s="51">
        <v>92</v>
      </c>
    </row>
    <row r="50" spans="1:2">
      <c r="A50" s="69" t="s">
        <v>71</v>
      </c>
      <c r="B50" s="51">
        <v>145</v>
      </c>
    </row>
    <row r="51" spans="1:2">
      <c r="A51" s="73" t="s">
        <v>76</v>
      </c>
      <c r="B51" s="52">
        <v>9.9</v>
      </c>
    </row>
    <row r="54" spans="1:2">
      <c r="A54" s="7" t="s">
        <v>5</v>
      </c>
      <c r="B54" t="s">
        <v>74</v>
      </c>
    </row>
    <row r="55" spans="1:2">
      <c r="A55" s="7" t="s">
        <v>20</v>
      </c>
      <c r="B55" t="s">
        <v>78</v>
      </c>
    </row>
    <row r="56" spans="1:2">
      <c r="A56" s="7" t="s">
        <v>24</v>
      </c>
      <c r="B56" t="s">
        <v>77</v>
      </c>
    </row>
    <row r="57" spans="1:2">
      <c r="A57" s="75" t="s">
        <v>79</v>
      </c>
      <c r="B57" s="51">
        <v>6</v>
      </c>
    </row>
    <row r="58" spans="1:2">
      <c r="A58" s="75" t="s">
        <v>80</v>
      </c>
    </row>
    <row r="61" spans="1:2">
      <c r="A61" s="76" t="s">
        <v>81</v>
      </c>
      <c r="B61" s="54" t="s">
        <v>83</v>
      </c>
    </row>
    <row r="62" spans="1:2">
      <c r="A62" s="45"/>
      <c r="B62" s="54" t="s">
        <v>82</v>
      </c>
    </row>
    <row r="63" spans="1:2">
      <c r="B63" s="54" t="s">
        <v>84</v>
      </c>
    </row>
    <row r="64" spans="1:2">
      <c r="B64" s="54"/>
    </row>
    <row r="65" spans="2:2">
      <c r="B65" s="54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Rozpocet2017_18</vt:lpstr>
      <vt:lpstr>Rozpocet2016_17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Andrea</cp:lastModifiedBy>
  <cp:lastPrinted>2016-05-02T18:47:40Z</cp:lastPrinted>
  <dcterms:created xsi:type="dcterms:W3CDTF">2016-04-27T18:23:50Z</dcterms:created>
  <dcterms:modified xsi:type="dcterms:W3CDTF">2017-09-30T17:17:56Z</dcterms:modified>
</cp:coreProperties>
</file>